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46" i="4" l="1"/>
  <c r="F26" i="4"/>
  <c r="F46" i="4"/>
  <c r="G26" i="4"/>
  <c r="B28" i="4"/>
  <c r="C28" i="4"/>
  <c r="G48" i="4" l="1"/>
  <c r="F48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<sst xmlns="http://schemas.openxmlformats.org/spreadsheetml/2006/main" count="66" uniqueCount="65">
  <si>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</si>
  <si>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</si>
  <si>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</si>
  <si>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</si>
  <si>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</si>
  <si>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</si>
  <si>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</si>
  <si>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</si>
  <si>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</si>
  <si>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</si>
  <si>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</si>
  <si>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</si>
  <si>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</si>
  <si>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</si>
  <si>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</si>
  <si>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</si>
  <si>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</si>
  <si>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</si>
  <si>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</si>
  <si>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</si>
  <si>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</si>
  <si>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</si>
  <si>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</si>
  <si>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</si>
  <si>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</si>
  <si>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</si>
  <si>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</si>
  <si>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</si>
  <si>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</si>
  <si>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</si>
  <si>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</si>
  <si>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</si>
  <si>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</si>
  <si>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</si>
  <si>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</si>
  <si>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</si>
  <si>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</si>
  <si>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</si>
  <si>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</si>
  <si>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</si>
  <si>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</si>
  <si>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</si>
  <si>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</si>
  <si>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</si>
  <si>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</si>
  <si>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</si>
  <si>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</si>
  <si>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</si>
  <si>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</si>
  <si>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</si>
  <si>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</si>
  <si>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</si>
  <si>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</si>
  <si>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</si>
  <si>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</si>
  <si>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</si>
  <si>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</si>
  <si>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</si>
  <si>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SITUACION FINANCIERA
AL 31 DE MARZO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</si>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</sst>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zoomScaleNormal="100" zoomScaleSheetLayoutView="100" workbookViewId="0">
      <selection activeCell="I36" sqref="I36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5" t="s">
        <v>58</v>
      </c>
      <c r="B1" s="46"/>
      <c r="C1" s="46"/>
      <c r="D1" s="46"/>
      <c r="E1" s="46"/>
      <c r="F1" s="46"/>
      <c r="G1" s="47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1788022.71</v>
      </c>
      <c r="C5" s="12">
        <v>1361105.24</v>
      </c>
      <c r="D5" s="17"/>
      <c r="E5" s="11" t="s">
        <v>41</v>
      </c>
      <c r="F5" s="12">
        <v>1546673.72</v>
      </c>
      <c r="G5" s="5">
        <v>1876246.03</v>
      </c>
    </row>
    <row r="6" spans="1:7" x14ac:dyDescent="0.2">
      <c r="A6" s="30" t="s">
        <v>28</v>
      </c>
      <c r="B6" s="12">
        <v>1036932.78</v>
      </c>
      <c r="C6" s="12">
        <v>1026932.78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632787.19999999995</v>
      </c>
      <c r="C9" s="12">
        <v>632787.19999999995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3457742.6900000004</v>
      </c>
      <c r="C13" s="10">
        <f>SUM(C5:C11)</f>
        <v>3020825.2199999997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1546673.72</v>
      </c>
      <c r="G14" s="5">
        <f>SUM(G5:G12)</f>
        <v>1876246.03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2734129.1</v>
      </c>
      <c r="C19" s="12">
        <v>2734129.1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85260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-1575596.72</v>
      </c>
      <c r="C21" s="12">
        <v>-1575596.72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7985787.9100000011</v>
      </c>
      <c r="C26" s="10">
        <f>SUM(C16:C24)</f>
        <v>7985787.9100000011</v>
      </c>
      <c r="D26" s="17"/>
      <c r="E26" s="39" t="s">
        <v>57</v>
      </c>
      <c r="F26" s="10">
        <f>SUM(F24+F14)</f>
        <v>1546673.72</v>
      </c>
      <c r="G26" s="6">
        <f>SUM(G14+G24)</f>
        <v>1876246.03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11443530.600000001</v>
      </c>
      <c r="C28" s="10">
        <f>C13+C26</f>
        <v>11006613.130000001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2366203.48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2366203.4700000002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7530653.3999999994</v>
      </c>
      <c r="G35" s="6">
        <f>SUM(G36:G40)</f>
        <v>6764163.6200000001</v>
      </c>
    </row>
    <row r="36" spans="1:7" x14ac:dyDescent="0.2">
      <c r="A36" s="31"/>
      <c r="B36" s="15"/>
      <c r="C36" s="15"/>
      <c r="D36" s="17"/>
      <c r="E36" s="11" t="s">
        <v>52</v>
      </c>
      <c r="F36" s="12">
        <v>766488.68</v>
      </c>
      <c r="G36" s="5">
        <v>-55144.75</v>
      </c>
    </row>
    <row r="37" spans="1:7" x14ac:dyDescent="0.2">
      <c r="A37" s="31"/>
      <c r="B37" s="15"/>
      <c r="C37" s="15"/>
      <c r="D37" s="17"/>
      <c r="E37" s="11" t="s">
        <v>19</v>
      </c>
      <c r="F37" s="12">
        <v>6764164.7199999997</v>
      </c>
      <c r="G37" s="5">
        <v>6819308.3700000001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9896856.879999999</v>
      </c>
      <c r="G46" s="5">
        <f>SUM(G42+G35+G30)</f>
        <v>9130367.0999999996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11443530.6</v>
      </c>
      <c r="G48" s="20">
        <f>G46+G26</f>
        <v>11006613.129999999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59</v>
      </c>
    </row>
    <row r="53" spans="1:7" x14ac:dyDescent="0.2">
      <c r="A53" s="1" t="s">
        <v>60</v>
      </c>
      <c r="E53" s="1" t="s">
        <v>60</v>
      </c>
    </row>
    <row r="54" spans="1:7" x14ac:dyDescent="0.2">
      <c r="A54" s="44" t="s">
        <v>61</v>
      </c>
      <c r="E54" s="4" t="s">
        <v>62</v>
      </c>
    </row>
    <row r="55" spans="1:7" x14ac:dyDescent="0.2">
      <c r="A55" s="1" t="s">
        <v>63</v>
      </c>
      <c r="E55" s="4" t="s">
        <v>64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19685039370078741" bottom="0.19685039370078741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2021-04-30T00:47:07Z</cp:lastPrinted>
  <dcterms:created xsi:type="dcterms:W3CDTF">2012-12-11T20:26:08Z</dcterms:created>
  <dcterms:modified xsi:type="dcterms:W3CDTF">2021-04-30T00:47:38Z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